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3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45" i="1" l="1"/>
  <c r="D24" i="1"/>
  <c r="D13" i="1"/>
  <c r="D12" i="1"/>
  <c r="D9" i="1"/>
  <c r="D7" i="1"/>
  <c r="D6" i="1"/>
  <c r="D5" i="1"/>
  <c r="C5" i="1"/>
  <c r="D4" i="1"/>
  <c r="D4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D3" i="1"/>
  <c r="C3" i="1"/>
</calcChain>
</file>

<file path=xl/sharedStrings.xml><?xml version="1.0" encoding="utf-8"?>
<sst xmlns="http://schemas.openxmlformats.org/spreadsheetml/2006/main" count="48" uniqueCount="48">
  <si>
    <t>№ п/п</t>
  </si>
  <si>
    <t>Муниципальное образование</t>
  </si>
  <si>
    <t>Количество займов, ед.</t>
  </si>
  <si>
    <t>Сумма займов, 
тыс рублей</t>
  </si>
  <si>
    <t>г.Тверь</t>
  </si>
  <si>
    <t>Калининский район</t>
  </si>
  <si>
    <t>Старицкий район</t>
  </si>
  <si>
    <t>Бежецкий район</t>
  </si>
  <si>
    <t>Осташковский городской округ</t>
  </si>
  <si>
    <t>Калязинский район</t>
  </si>
  <si>
    <t>Вышневолоцкий городской округ</t>
  </si>
  <si>
    <t>Удомельский городской округ</t>
  </si>
  <si>
    <t>Западнодвинский МО</t>
  </si>
  <si>
    <t>Конаковский район</t>
  </si>
  <si>
    <t>Нелидовский городской округ</t>
  </si>
  <si>
    <t>Селижаровский район</t>
  </si>
  <si>
    <t>г.Ржев</t>
  </si>
  <si>
    <t>Ржевский район</t>
  </si>
  <si>
    <t>Кашинский городской округ</t>
  </si>
  <si>
    <t>п.Калашниково Лихославльский р-н</t>
  </si>
  <si>
    <t>Зубцовский район</t>
  </si>
  <si>
    <t>г.Торжок</t>
  </si>
  <si>
    <t>Торжокский район</t>
  </si>
  <si>
    <t>Андреапольский район</t>
  </si>
  <si>
    <t>Максатихинский район</t>
  </si>
  <si>
    <t>Спировский район</t>
  </si>
  <si>
    <t>Оленинский район</t>
  </si>
  <si>
    <t>Фировский район</t>
  </si>
  <si>
    <t>г.Кувшиново</t>
  </si>
  <si>
    <t>Торопецкий район</t>
  </si>
  <si>
    <t>г.Кимры</t>
  </si>
  <si>
    <t>Кимрский район</t>
  </si>
  <si>
    <t>Бельский район</t>
  </si>
  <si>
    <t>Лихославльский район</t>
  </si>
  <si>
    <t>Рамешковский район</t>
  </si>
  <si>
    <t>Лесной район</t>
  </si>
  <si>
    <t>Краснохолмский район</t>
  </si>
  <si>
    <t>Весьегонский район</t>
  </si>
  <si>
    <t>Сонковский район</t>
  </si>
  <si>
    <t>Бологовский район (ЗАТО Озерный)</t>
  </si>
  <si>
    <t>Жарковский район</t>
  </si>
  <si>
    <t>Кесовогорский район</t>
  </si>
  <si>
    <t>Кувшиновский район</t>
  </si>
  <si>
    <t>Молоковский район</t>
  </si>
  <si>
    <t>Пеновский район</t>
  </si>
  <si>
    <t>Сандовский район</t>
  </si>
  <si>
    <t>Итого</t>
  </si>
  <si>
    <t>Предоставленные займы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</si>
</sst>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top"/>
    </xf>
    <xf numFmtId="1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1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3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8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sqref="A1:D1"/>
    </sheetView>
  </sheetViews>
  <sheetFormatPr defaultRowHeight="15.75" x14ac:dyDescent="0.25"/>
  <cols>
    <col min="2" max="2" width="24.375" customWidth="1"/>
    <col min="4" max="4" width="25.5" customWidth="1"/>
  </cols>
  <sheetData>
    <row r="1" spans="1:4" ht="177.75" customHeight="1" thickBot="1" x14ac:dyDescent="0.3">
      <c r="A1" s="17" t="s">
        <v>47</v>
      </c>
      <c r="B1" s="17"/>
      <c r="C1" s="17"/>
      <c r="D1" s="17"/>
    </row>
    <row r="2" spans="1:4" ht="75" x14ac:dyDescent="0.25">
      <c r="A2" s="1" t="s">
        <v>0</v>
      </c>
      <c r="B2" s="2" t="s">
        <v>1</v>
      </c>
      <c r="C2" s="2" t="s">
        <v>2</v>
      </c>
      <c r="D2" s="3" t="s">
        <v>3</v>
      </c>
    </row>
    <row r="3" spans="1:4" ht="18.75" x14ac:dyDescent="0.25">
      <c r="A3" s="4">
        <v>1</v>
      </c>
      <c r="B3" s="5" t="s">
        <v>4</v>
      </c>
      <c r="C3" s="6">
        <f>251+1+25</f>
        <v>277</v>
      </c>
      <c r="D3" s="7">
        <f>472963.312+40933.09125+1150+2000+29395+5000+59620</f>
        <v>611061.40324999997</v>
      </c>
    </row>
    <row r="4" spans="1:4" ht="18.75" x14ac:dyDescent="0.25">
      <c r="A4" s="4">
        <f t="shared" ref="A4:A44" si="0">A3+1</f>
        <v>2</v>
      </c>
      <c r="B4" s="8" t="s">
        <v>5</v>
      </c>
      <c r="C4" s="6">
        <v>30</v>
      </c>
      <c r="D4" s="7">
        <f>64470+6000+2500+9300</f>
        <v>82270</v>
      </c>
    </row>
    <row r="5" spans="1:4" ht="18.75" x14ac:dyDescent="0.25">
      <c r="A5" s="4">
        <f t="shared" si="0"/>
        <v>3</v>
      </c>
      <c r="B5" s="9" t="s">
        <v>6</v>
      </c>
      <c r="C5" s="6">
        <f>10+1+1</f>
        <v>12</v>
      </c>
      <c r="D5" s="7">
        <f>9880+6500+5000+5000</f>
        <v>26380</v>
      </c>
    </row>
    <row r="6" spans="1:4" ht="18.75" x14ac:dyDescent="0.25">
      <c r="A6" s="4">
        <f t="shared" si="0"/>
        <v>4</v>
      </c>
      <c r="B6" s="10" t="s">
        <v>7</v>
      </c>
      <c r="C6" s="6">
        <v>11</v>
      </c>
      <c r="D6" s="7">
        <f>19100+6500</f>
        <v>25600</v>
      </c>
    </row>
    <row r="7" spans="1:4" ht="18.75" x14ac:dyDescent="0.25">
      <c r="A7" s="4">
        <f t="shared" si="0"/>
        <v>5</v>
      </c>
      <c r="B7" s="9" t="s">
        <v>8</v>
      </c>
      <c r="C7" s="6">
        <v>10</v>
      </c>
      <c r="D7" s="7">
        <f>15380+7200</f>
        <v>22580</v>
      </c>
    </row>
    <row r="8" spans="1:4" ht="18.75" x14ac:dyDescent="0.25">
      <c r="A8" s="4">
        <f t="shared" si="0"/>
        <v>6</v>
      </c>
      <c r="B8" s="9" t="s">
        <v>9</v>
      </c>
      <c r="C8" s="11">
        <v>5</v>
      </c>
      <c r="D8" s="12">
        <v>20500</v>
      </c>
    </row>
    <row r="9" spans="1:4" ht="18.75" x14ac:dyDescent="0.25">
      <c r="A9" s="4">
        <f t="shared" si="0"/>
        <v>7</v>
      </c>
      <c r="B9" s="9" t="s">
        <v>10</v>
      </c>
      <c r="C9" s="6">
        <v>7</v>
      </c>
      <c r="D9" s="7">
        <f>11500+5000+2500</f>
        <v>19000</v>
      </c>
    </row>
    <row r="10" spans="1:4" ht="18.75" x14ac:dyDescent="0.25">
      <c r="A10" s="4">
        <f t="shared" si="0"/>
        <v>8</v>
      </c>
      <c r="B10" s="9" t="s">
        <v>11</v>
      </c>
      <c r="C10" s="11">
        <v>10</v>
      </c>
      <c r="D10" s="12">
        <v>18900</v>
      </c>
    </row>
    <row r="11" spans="1:4" ht="18.75" x14ac:dyDescent="0.25">
      <c r="A11" s="4">
        <f t="shared" si="0"/>
        <v>9</v>
      </c>
      <c r="B11" s="9" t="s">
        <v>12</v>
      </c>
      <c r="C11" s="11">
        <v>5</v>
      </c>
      <c r="D11" s="12">
        <v>16000</v>
      </c>
    </row>
    <row r="12" spans="1:4" ht="18.75" x14ac:dyDescent="0.25">
      <c r="A12" s="4">
        <f t="shared" si="0"/>
        <v>10</v>
      </c>
      <c r="B12" s="9" t="s">
        <v>13</v>
      </c>
      <c r="C12" s="11">
        <v>10</v>
      </c>
      <c r="D12" s="12">
        <f>12140+2500</f>
        <v>14640</v>
      </c>
    </row>
    <row r="13" spans="1:4" ht="18.75" x14ac:dyDescent="0.25">
      <c r="A13" s="4">
        <f t="shared" si="0"/>
        <v>11</v>
      </c>
      <c r="B13" s="9" t="s">
        <v>14</v>
      </c>
      <c r="C13" s="11">
        <v>5</v>
      </c>
      <c r="D13" s="12">
        <f>4700+2700+6159</f>
        <v>13559</v>
      </c>
    </row>
    <row r="14" spans="1:4" ht="18.75" x14ac:dyDescent="0.25">
      <c r="A14" s="4">
        <f t="shared" si="0"/>
        <v>12</v>
      </c>
      <c r="B14" s="9" t="s">
        <v>15</v>
      </c>
      <c r="C14" s="11">
        <v>3</v>
      </c>
      <c r="D14" s="12">
        <v>13000</v>
      </c>
    </row>
    <row r="15" spans="1:4" ht="18.75" x14ac:dyDescent="0.25">
      <c r="A15" s="4">
        <f t="shared" si="0"/>
        <v>13</v>
      </c>
      <c r="B15" s="9" t="s">
        <v>16</v>
      </c>
      <c r="C15" s="11">
        <v>7</v>
      </c>
      <c r="D15" s="12">
        <v>11700</v>
      </c>
    </row>
    <row r="16" spans="1:4" ht="18.75" x14ac:dyDescent="0.25">
      <c r="A16" s="4">
        <f t="shared" si="0"/>
        <v>14</v>
      </c>
      <c r="B16" s="9" t="s">
        <v>17</v>
      </c>
      <c r="C16" s="11">
        <v>3</v>
      </c>
      <c r="D16" s="12">
        <v>11000</v>
      </c>
    </row>
    <row r="17" spans="1:4" ht="18.75" x14ac:dyDescent="0.25">
      <c r="A17" s="4">
        <f t="shared" si="0"/>
        <v>15</v>
      </c>
      <c r="B17" s="8" t="s">
        <v>18</v>
      </c>
      <c r="C17" s="6">
        <v>4</v>
      </c>
      <c r="D17" s="7">
        <v>9800</v>
      </c>
    </row>
    <row r="18" spans="1:4" ht="18.75" x14ac:dyDescent="0.25">
      <c r="A18" s="4">
        <f t="shared" si="0"/>
        <v>16</v>
      </c>
      <c r="B18" s="9" t="s">
        <v>19</v>
      </c>
      <c r="C18" s="11">
        <v>3</v>
      </c>
      <c r="D18" s="12">
        <v>9750</v>
      </c>
    </row>
    <row r="19" spans="1:4" ht="18.75" x14ac:dyDescent="0.25">
      <c r="A19" s="4">
        <f t="shared" si="0"/>
        <v>17</v>
      </c>
      <c r="B19" s="9" t="s">
        <v>20</v>
      </c>
      <c r="C19" s="11">
        <v>2</v>
      </c>
      <c r="D19" s="12">
        <v>8000</v>
      </c>
    </row>
    <row r="20" spans="1:4" ht="18.75" x14ac:dyDescent="0.25">
      <c r="A20" s="4">
        <f t="shared" si="0"/>
        <v>18</v>
      </c>
      <c r="B20" s="9" t="s">
        <v>21</v>
      </c>
      <c r="C20" s="11">
        <v>5</v>
      </c>
      <c r="D20" s="12">
        <v>7200</v>
      </c>
    </row>
    <row r="21" spans="1:4" ht="18.75" x14ac:dyDescent="0.25">
      <c r="A21" s="4">
        <f t="shared" si="0"/>
        <v>19</v>
      </c>
      <c r="B21" s="5" t="s">
        <v>22</v>
      </c>
      <c r="C21" s="11">
        <v>4</v>
      </c>
      <c r="D21" s="12">
        <v>6000</v>
      </c>
    </row>
    <row r="22" spans="1:4" ht="18.75" x14ac:dyDescent="0.25">
      <c r="A22" s="4">
        <f t="shared" si="0"/>
        <v>20</v>
      </c>
      <c r="B22" s="9" t="s">
        <v>23</v>
      </c>
      <c r="C22" s="11">
        <v>4</v>
      </c>
      <c r="D22" s="12">
        <v>5850</v>
      </c>
    </row>
    <row r="23" spans="1:4" ht="18.75" x14ac:dyDescent="0.25">
      <c r="A23" s="4">
        <f t="shared" si="0"/>
        <v>21</v>
      </c>
      <c r="B23" s="9" t="s">
        <v>24</v>
      </c>
      <c r="C23" s="11">
        <v>3</v>
      </c>
      <c r="D23" s="12">
        <v>5700</v>
      </c>
    </row>
    <row r="24" spans="1:4" ht="18.75" x14ac:dyDescent="0.25">
      <c r="A24" s="4">
        <f t="shared" si="0"/>
        <v>22</v>
      </c>
      <c r="B24" s="9" t="s">
        <v>25</v>
      </c>
      <c r="C24" s="6">
        <v>5</v>
      </c>
      <c r="D24" s="7">
        <f>1950+3700</f>
        <v>5650</v>
      </c>
    </row>
    <row r="25" spans="1:4" ht="18.75" x14ac:dyDescent="0.25">
      <c r="A25" s="4">
        <f t="shared" si="0"/>
        <v>23</v>
      </c>
      <c r="B25" s="9" t="s">
        <v>26</v>
      </c>
      <c r="C25" s="11">
        <v>1</v>
      </c>
      <c r="D25" s="12">
        <v>5000</v>
      </c>
    </row>
    <row r="26" spans="1:4" ht="18.75" x14ac:dyDescent="0.25">
      <c r="A26" s="4">
        <f t="shared" si="0"/>
        <v>24</v>
      </c>
      <c r="B26" s="9" t="s">
        <v>27</v>
      </c>
      <c r="C26" s="11">
        <v>3</v>
      </c>
      <c r="D26" s="12">
        <v>4300</v>
      </c>
    </row>
    <row r="27" spans="1:4" ht="18.75" x14ac:dyDescent="0.25">
      <c r="A27" s="4">
        <f t="shared" si="0"/>
        <v>25</v>
      </c>
      <c r="B27" s="9" t="s">
        <v>28</v>
      </c>
      <c r="C27" s="11">
        <v>3</v>
      </c>
      <c r="D27" s="12">
        <v>4000</v>
      </c>
    </row>
    <row r="28" spans="1:4" ht="18.75" x14ac:dyDescent="0.25">
      <c r="A28" s="4">
        <f t="shared" si="0"/>
        <v>26</v>
      </c>
      <c r="B28" s="9" t="s">
        <v>29</v>
      </c>
      <c r="C28" s="11">
        <v>2</v>
      </c>
      <c r="D28" s="12">
        <v>3500</v>
      </c>
    </row>
    <row r="29" spans="1:4" ht="18.75" x14ac:dyDescent="0.25">
      <c r="A29" s="4">
        <f t="shared" si="0"/>
        <v>27</v>
      </c>
      <c r="B29" s="9" t="s">
        <v>30</v>
      </c>
      <c r="C29" s="11">
        <v>2</v>
      </c>
      <c r="D29" s="12">
        <v>3241.65</v>
      </c>
    </row>
    <row r="30" spans="1:4" ht="18.75" x14ac:dyDescent="0.25">
      <c r="A30" s="4">
        <f t="shared" si="0"/>
        <v>28</v>
      </c>
      <c r="B30" s="9" t="s">
        <v>31</v>
      </c>
      <c r="C30" s="11">
        <v>1</v>
      </c>
      <c r="D30" s="12">
        <v>3000</v>
      </c>
    </row>
    <row r="31" spans="1:4" ht="18.75" x14ac:dyDescent="0.25">
      <c r="A31" s="4">
        <f t="shared" si="0"/>
        <v>29</v>
      </c>
      <c r="B31" s="10" t="s">
        <v>32</v>
      </c>
      <c r="C31" s="11">
        <v>1</v>
      </c>
      <c r="D31" s="12">
        <v>2500</v>
      </c>
    </row>
    <row r="32" spans="1:4" ht="18.75" x14ac:dyDescent="0.25">
      <c r="A32" s="4">
        <f t="shared" si="0"/>
        <v>30</v>
      </c>
      <c r="B32" s="9" t="s">
        <v>33</v>
      </c>
      <c r="C32" s="11">
        <v>1</v>
      </c>
      <c r="D32" s="12">
        <v>2500</v>
      </c>
    </row>
    <row r="33" spans="1:4" ht="18.75" x14ac:dyDescent="0.25">
      <c r="A33" s="4">
        <f t="shared" si="0"/>
        <v>31</v>
      </c>
      <c r="B33" s="9" t="s">
        <v>34</v>
      </c>
      <c r="C33" s="11">
        <v>4</v>
      </c>
      <c r="D33" s="12">
        <v>2500</v>
      </c>
    </row>
    <row r="34" spans="1:4" ht="18.75" x14ac:dyDescent="0.25">
      <c r="A34" s="4">
        <f t="shared" si="0"/>
        <v>32</v>
      </c>
      <c r="B34" s="9" t="s">
        <v>35</v>
      </c>
      <c r="C34" s="11">
        <v>1</v>
      </c>
      <c r="D34" s="12">
        <v>2000</v>
      </c>
    </row>
    <row r="35" spans="1:4" ht="18.75" x14ac:dyDescent="0.25">
      <c r="A35" s="4">
        <f t="shared" si="0"/>
        <v>33</v>
      </c>
      <c r="B35" s="9" t="s">
        <v>36</v>
      </c>
      <c r="C35" s="11">
        <v>1</v>
      </c>
      <c r="D35" s="12">
        <v>1770</v>
      </c>
    </row>
    <row r="36" spans="1:4" ht="18.75" x14ac:dyDescent="0.25">
      <c r="A36" s="4">
        <f t="shared" si="0"/>
        <v>34</v>
      </c>
      <c r="B36" s="9" t="s">
        <v>37</v>
      </c>
      <c r="C36" s="11">
        <v>2</v>
      </c>
      <c r="D36" s="12">
        <v>1600</v>
      </c>
    </row>
    <row r="37" spans="1:4" ht="18.75" x14ac:dyDescent="0.25">
      <c r="A37" s="4">
        <f t="shared" si="0"/>
        <v>35</v>
      </c>
      <c r="B37" s="9" t="s">
        <v>38</v>
      </c>
      <c r="C37" s="11">
        <v>1</v>
      </c>
      <c r="D37" s="12">
        <v>700</v>
      </c>
    </row>
    <row r="38" spans="1:4" ht="18.75" x14ac:dyDescent="0.25">
      <c r="A38" s="4">
        <f t="shared" si="0"/>
        <v>36</v>
      </c>
      <c r="B38" s="9" t="s">
        <v>39</v>
      </c>
      <c r="C38" s="11">
        <v>1</v>
      </c>
      <c r="D38" s="12">
        <v>150</v>
      </c>
    </row>
    <row r="39" spans="1:4" ht="18.75" x14ac:dyDescent="0.25">
      <c r="A39" s="4">
        <f t="shared" si="0"/>
        <v>37</v>
      </c>
      <c r="B39" s="9" t="s">
        <v>40</v>
      </c>
      <c r="C39" s="11">
        <v>0</v>
      </c>
      <c r="D39" s="12">
        <v>0</v>
      </c>
    </row>
    <row r="40" spans="1:4" ht="18.75" x14ac:dyDescent="0.25">
      <c r="A40" s="4">
        <f t="shared" si="0"/>
        <v>38</v>
      </c>
      <c r="B40" s="9" t="s">
        <v>41</v>
      </c>
      <c r="C40" s="11">
        <v>0</v>
      </c>
      <c r="D40" s="12">
        <v>0</v>
      </c>
    </row>
    <row r="41" spans="1:4" ht="18.75" x14ac:dyDescent="0.25">
      <c r="A41" s="4">
        <f t="shared" si="0"/>
        <v>39</v>
      </c>
      <c r="B41" s="9" t="s">
        <v>42</v>
      </c>
      <c r="C41" s="11">
        <v>0</v>
      </c>
      <c r="D41" s="12">
        <v>0</v>
      </c>
    </row>
    <row r="42" spans="1:4" ht="18.75" x14ac:dyDescent="0.25">
      <c r="A42" s="4">
        <f t="shared" si="0"/>
        <v>40</v>
      </c>
      <c r="B42" s="9" t="s">
        <v>43</v>
      </c>
      <c r="C42" s="11">
        <v>0</v>
      </c>
      <c r="D42" s="12">
        <v>0</v>
      </c>
    </row>
    <row r="43" spans="1:4" ht="18.75" x14ac:dyDescent="0.25">
      <c r="A43" s="4">
        <f t="shared" si="0"/>
        <v>41</v>
      </c>
      <c r="B43" s="9" t="s">
        <v>44</v>
      </c>
      <c r="C43" s="11">
        <v>0</v>
      </c>
      <c r="D43" s="12">
        <v>0</v>
      </c>
    </row>
    <row r="44" spans="1:4" ht="18.75" x14ac:dyDescent="0.25">
      <c r="A44" s="4">
        <f t="shared" si="0"/>
        <v>42</v>
      </c>
      <c r="B44" s="9" t="s">
        <v>45</v>
      </c>
      <c r="C44" s="11">
        <v>0</v>
      </c>
      <c r="D44" s="12">
        <v>0</v>
      </c>
    </row>
    <row r="45" spans="1:4" ht="19.5" thickBot="1" x14ac:dyDescent="0.35">
      <c r="A45" s="13" t="s">
        <v>46</v>
      </c>
      <c r="B45" s="14"/>
      <c r="C45" s="15">
        <f>SUM(C3:C44)</f>
        <v>449</v>
      </c>
      <c r="D45" s="16">
        <f>SUM(D3:D44)</f>
        <v>1000902.05325</v>
      </c>
    </row>
  </sheetData>
  <mergeCells count="1">
    <mergeCell ref="A1:D1"/>
  </mergeCells>
  <conditionalFormatting sqref="B4:B4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Элеонора</dc:creator>
  <cp:lastModifiedBy>Элеонора</cp:lastModifiedBy>
  <dcterms:created xsi:type="dcterms:W3CDTF">2023-03-10T09:40:15Z</dcterms:created>
  <dcterms:modified xsi:type="dcterms:W3CDTF">2023-03-10T09:41:50Z</dcterms:modified>
</cp:coreProperties>
</file>